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zana_2\Google Drive\TIS\Projekty aktualne\Monitorovanie transparentnosti v sektore zdravotnictva\VsZP\Diagnostika\"/>
    </mc:Choice>
  </mc:AlternateContent>
  <bookViews>
    <workbookView xWindow="0" yWindow="0" windowWidth="19875" windowHeight="12060" activeTab="4"/>
  </bookViews>
  <sheets>
    <sheet name="Porovnanie" sheetId="5" r:id="rId1"/>
    <sheet name="SK" sheetId="1" r:id="rId2"/>
    <sheet name="CZ" sheetId="2" r:id="rId3"/>
    <sheet name="PL" sheetId="3" r:id="rId4"/>
    <sheet name="HU" sheetId="4" r:id="rId5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D9" i="5"/>
  <c r="C9" i="5"/>
  <c r="E9" i="5"/>
  <c r="B11" i="5" l="1"/>
  <c r="D11" i="5"/>
  <c r="C11" i="5"/>
  <c r="E11" i="5"/>
  <c r="B12" i="5"/>
  <c r="D12" i="5"/>
  <c r="C12" i="5"/>
  <c r="E12" i="5"/>
  <c r="E8" i="4"/>
  <c r="F8" i="4" s="1"/>
  <c r="E8" i="3"/>
  <c r="F8" i="3" s="1"/>
  <c r="E8" i="2"/>
  <c r="F8" i="2"/>
  <c r="E8" i="1"/>
  <c r="E7" i="1"/>
  <c r="E7" i="2"/>
  <c r="F7" i="2" s="1"/>
  <c r="E7" i="3"/>
  <c r="F7" i="3" s="1"/>
  <c r="F7" i="4"/>
  <c r="E7" i="4"/>
  <c r="E4" i="5"/>
  <c r="E5" i="5"/>
  <c r="E10" i="5"/>
  <c r="E3" i="5"/>
  <c r="C4" i="5"/>
  <c r="C5" i="5"/>
  <c r="D10" i="5"/>
  <c r="C3" i="5"/>
  <c r="B4" i="5"/>
  <c r="B5" i="5"/>
  <c r="B10" i="5"/>
  <c r="B3" i="5"/>
  <c r="F3" i="4"/>
  <c r="F4" i="4"/>
  <c r="F5" i="4"/>
  <c r="F6" i="4"/>
  <c r="F2" i="4"/>
  <c r="E3" i="4"/>
  <c r="E4" i="4"/>
  <c r="E5" i="4"/>
  <c r="E6" i="4"/>
  <c r="E2" i="4"/>
  <c r="E3" i="3"/>
  <c r="F3" i="3" s="1"/>
  <c r="D4" i="5" s="1"/>
  <c r="E4" i="3"/>
  <c r="F4" i="3" s="1"/>
  <c r="D5" i="5" s="1"/>
  <c r="E5" i="3"/>
  <c r="F5" i="3" s="1"/>
  <c r="E6" i="3"/>
  <c r="F6" i="3" s="1"/>
  <c r="C10" i="5" s="1"/>
  <c r="E2" i="3"/>
  <c r="F2" i="3" s="1"/>
  <c r="D3" i="5" s="1"/>
  <c r="F5" i="2"/>
  <c r="F2" i="2"/>
  <c r="E5" i="2"/>
  <c r="E6" i="2"/>
  <c r="F6" i="2" s="1"/>
  <c r="E4" i="2"/>
  <c r="F4" i="2" s="1"/>
  <c r="E3" i="2"/>
  <c r="F3" i="2" s="1"/>
  <c r="E2" i="2"/>
  <c r="E3" i="1"/>
  <c r="E6" i="1"/>
  <c r="E5" i="1"/>
  <c r="E4" i="1"/>
  <c r="E2" i="1"/>
</calcChain>
</file>

<file path=xl/sharedStrings.xml><?xml version="1.0" encoding="utf-8"?>
<sst xmlns="http://schemas.openxmlformats.org/spreadsheetml/2006/main" count="115" uniqueCount="65">
  <si>
    <t>Bodov</t>
  </si>
  <si>
    <t>MR sken, muskuloskeletálny systém, bez kontrastu</t>
  </si>
  <si>
    <t>CT sken, hlava, bez kontrastu</t>
  </si>
  <si>
    <t>CT sken, hlava s kontrastom</t>
  </si>
  <si>
    <t>Názov výkonu</t>
  </si>
  <si>
    <t>Číslo výkonu</t>
  </si>
  <si>
    <t>5200, 6000</t>
  </si>
  <si>
    <t>MR sken, oblasť chrbtice hrudnej alebo lumbálnej, bez kontrastu</t>
  </si>
  <si>
    <t>MR* sken, hlava, bez kontrastu</t>
  </si>
  <si>
    <t>MR* sken, oblasť chrbtice hrudnej alebo lumbálnej, bez kontrastu*</t>
  </si>
  <si>
    <t>MR* sken, muskuloskeletálny systém, bez kontrastu</t>
  </si>
  <si>
    <t>CT** sken, hlava, bez kontrastu</t>
  </si>
  <si>
    <t>CT** sken, hlava s kontrastom***</t>
  </si>
  <si>
    <t>***Počítané s podaním kontrastnej látky pod kódom 6000 s bodovou hodnotou 300</t>
  </si>
  <si>
    <t>*Do úvahy bol braný klaster 2 zo štyroch, pričom prvý je najlacnejší. VšZP najčastejšie zazmluvňuje MR v klastri 3, klaster 2 predstavuje konzervatínejší odhad pre cenové porovnanie</t>
  </si>
  <si>
    <t>**Do úvahy braný klaster 2 z 3, pričom prvý je najlacnejší. VšZP najčastejšie zazmluvňuje CT v klastri 2</t>
  </si>
  <si>
    <t>5612a</t>
  </si>
  <si>
    <t>5605a</t>
  </si>
  <si>
    <t xml:space="preserve">Zdroje: </t>
  </si>
  <si>
    <t>Nariadenie vlády č. 226/2005</t>
  </si>
  <si>
    <t xml:space="preserve">Zmluvy VšZP </t>
  </si>
  <si>
    <t>MR sken, hlava, bez kontrastu</t>
  </si>
  <si>
    <t>MR sken, hlava, bez kontrastu*</t>
  </si>
  <si>
    <t>*Výsledné hodnoty bodu sa pohybujú vo výške od 0,61 do 0,67 EUR, zvolená hodnota predstavuje konzervatívny odhad</t>
  </si>
  <si>
    <t>Zdroje:</t>
  </si>
  <si>
    <t>Vyjdarenie českej poisťovne VZP o výsledných hodnotách bodov v roku 2014</t>
  </si>
  <si>
    <t>Číselník VYKONY v. 01033 (platnost od 1. 4. 2015)</t>
  </si>
  <si>
    <t>5.03.00.0000025</t>
  </si>
  <si>
    <t>5.03.00.0000094</t>
  </si>
  <si>
    <t>5.03.00.0000075</t>
  </si>
  <si>
    <t>5.03.00.0000076</t>
  </si>
  <si>
    <t>MR sken, muskuloskeletálny systém, bez kontrastu*</t>
  </si>
  <si>
    <t>MR sken, muskuloskeletálny systém, bez kontrastu**</t>
  </si>
  <si>
    <t>MR sken, oblasť chrbtice hrudnej alebo lumbálnej, bez kontrastu**</t>
  </si>
  <si>
    <t>**Vyšetrenie inej anatomickej oblasti, o.i.: hlava, krk, hrudník, brucho, chrbtica, končatiny</t>
  </si>
  <si>
    <t>*Do úvahy boli brané najčastejšie ceny z Mazowieckej oblasti, ktorá je najbohatšia v Poľsku</t>
  </si>
  <si>
    <t>Cena* bodu (v Zł)</t>
  </si>
  <si>
    <t>Cena vyšetrenia (Zł)</t>
  </si>
  <si>
    <t>Cena vyšetrenia (EUR)</t>
  </si>
  <si>
    <t>Cena bodu (v CZK)</t>
  </si>
  <si>
    <t>Cena vyšetrenia (v CZK)</t>
  </si>
  <si>
    <t>Cena vyšetrenia (v EUR)</t>
  </si>
  <si>
    <t>Cena bodu 
(v EUR)</t>
  </si>
  <si>
    <t>NFZ Contract Informator</t>
  </si>
  <si>
    <t>Cena bodu
(v HUR)</t>
  </si>
  <si>
    <t>Cena vyšetrenia 
(v HUF)</t>
  </si>
  <si>
    <t>Odpoveď Országos Egészségbiztosítási Pénztár</t>
  </si>
  <si>
    <t>*MR kĺbu, končatiny</t>
  </si>
  <si>
    <t>Slovensko</t>
  </si>
  <si>
    <t>Česko</t>
  </si>
  <si>
    <t>Poľsko</t>
  </si>
  <si>
    <t>Maďarsko</t>
  </si>
  <si>
    <t>CT sken, brucho, bez kontrastu</t>
  </si>
  <si>
    <t>CT sken, brucho, bez kontrastu**</t>
  </si>
  <si>
    <t>5.03.00.0000070</t>
  </si>
  <si>
    <t>CT sken, hrudník, bez kontrastu</t>
  </si>
  <si>
    <t>CT sken, hrudník, bez kontrastu**</t>
  </si>
  <si>
    <t>Podiel na MR vyšetreniach VšZP (nie je delené na vyěstrenia s a bez kontrastnej látky)</t>
  </si>
  <si>
    <t>Vyhláška č. 79/2014 / DSOZ prezidenta NFZ</t>
  </si>
  <si>
    <t xml:space="preserve">Pravidlá na uplatňovanie kódov </t>
  </si>
  <si>
    <t>Odpoveď VšZP o podieloch MR a CT vyšetrení</t>
  </si>
  <si>
    <t>SK</t>
  </si>
  <si>
    <t>CZ</t>
  </si>
  <si>
    <t>PL</t>
  </si>
  <si>
    <t>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</si>
</sst>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1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0" fontId="3" fillId="0" borderId="0" xfId="1" applyFont="1" applyFill="1" applyBorder="1" applyAlignment="1">
      <alignment vertical="top"/>
    </xf>
    <xf numFmtId="3" fontId="4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1" fontId="4" fillId="0" borderId="0" xfId="1" applyNumberFormat="1" applyFont="1" applyFill="1" applyBorder="1" applyAlignment="1">
      <alignment horizontal="right" vertical="top"/>
    </xf>
    <xf numFmtId="0" fontId="0" fillId="0" borderId="0" xfId="0" applyFont="1"/>
    <xf numFmtId="0" fontId="0" fillId="0" borderId="0" xfId="0" applyFont="1" applyBorder="1" applyAlignment="1">
      <alignment horizontal="right" vertical="top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4" fillId="0" borderId="0" xfId="1" applyFont="1" applyFill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5" fillId="0" borderId="0" xfId="2"/>
    <xf numFmtId="3" fontId="3" fillId="0" borderId="0" xfId="1" applyNumberFormat="1" applyFont="1" applyFill="1" applyBorder="1" applyAlignment="1">
      <alignment horizontal="right" vertical="top"/>
    </xf>
    <xf numFmtId="3" fontId="1" fillId="0" borderId="0" xfId="0" applyNumberFormat="1" applyFont="1" applyAlignment="1">
      <alignment vertical="top"/>
    </xf>
    <xf numFmtId="0" fontId="0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3" fontId="0" fillId="0" borderId="0" xfId="0" applyNumberFormat="1"/>
    <xf numFmtId="3" fontId="1" fillId="0" borderId="0" xfId="0" applyNumberFormat="1" applyFont="1"/>
    <xf numFmtId="0" fontId="4" fillId="0" borderId="0" xfId="1" applyFont="1" applyFill="1" applyBorder="1" applyAlignment="1">
      <alignment horizontal="left" vertical="top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right" wrapText="1"/>
    </xf>
    <xf numFmtId="3" fontId="3" fillId="0" borderId="0" xfId="1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horizontal="right" vertical="top" wrapText="1"/>
    </xf>
    <xf numFmtId="3" fontId="3" fillId="0" borderId="0" xfId="1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wrapText="1"/>
    </xf>
    <xf numFmtId="164" fontId="0" fillId="0" borderId="0" xfId="0" applyNumberFormat="1" applyAlignment="1"/>
    <xf numFmtId="164" fontId="1" fillId="0" borderId="0" xfId="0" applyNumberFormat="1" applyFont="1" applyAlignment="1">
      <alignment wrapText="1"/>
    </xf>
    <xf numFmtId="164" fontId="0" fillId="0" borderId="0" xfId="0" applyNumberFormat="1" applyAlignment="1"/>
    <xf numFmtId="0" fontId="0" fillId="0" borderId="1" xfId="0" applyBorder="1"/>
    <xf numFmtId="0" fontId="5" fillId="0" borderId="2" xfId="2" applyBorder="1"/>
    <xf numFmtId="0" fontId="3" fillId="0" borderId="2" xfId="2" applyFont="1" applyBorder="1"/>
    <xf numFmtId="0" fontId="0" fillId="0" borderId="2" xfId="0" applyBorder="1"/>
    <xf numFmtId="0" fontId="5" fillId="0" borderId="3" xfId="2" applyBorder="1"/>
    <xf numFmtId="0" fontId="3" fillId="0" borderId="1" xfId="2" applyFont="1" applyBorder="1"/>
    <xf numFmtId="0" fontId="0" fillId="0" borderId="2" xfId="0" applyBorder="1" applyAlignment="1">
      <alignment wrapText="1"/>
    </xf>
  </cellXfs>
  <cellStyles count="3">
    <cellStyle name="Hypertextové prepojenie" xfId="2" builtinId="8"/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Ceny MR vyšetrení hlavy, chrbtice a muskuloskeletálneho</a:t>
            </a:r>
            <a:r>
              <a:rPr lang="sk-SK" baseline="0"/>
              <a:t> systému na Slovensku, v ČR, Poľsku a Maďarsku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Porovnanie!$B$2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Porovnanie!$A$3:$A$5</c:f>
              <c:strCache>
                <c:ptCount val="3"/>
                <c:pt idx="0">
                  <c:v>MR sken, hlava, bez kontrastu</c:v>
                </c:pt>
                <c:pt idx="1">
                  <c:v>MR sken, oblasť chrbtice hrudnej alebo lumbálnej, bez kontrastu</c:v>
                </c:pt>
                <c:pt idx="2">
                  <c:v>MR sken, muskuloskeletálny systém, bez kontrastu</c:v>
                </c:pt>
              </c:strCache>
            </c:strRef>
          </c:cat>
          <c:val>
            <c:numRef>
              <c:f>Porovnanie!$B$3:$B$5</c:f>
              <c:numCache>
                <c:formatCode>#,##0</c:formatCode>
                <c:ptCount val="3"/>
                <c:pt idx="0">
                  <c:v>160.32</c:v>
                </c:pt>
                <c:pt idx="1">
                  <c:v>160.32</c:v>
                </c:pt>
                <c:pt idx="2">
                  <c:v>106.88</c:v>
                </c:pt>
              </c:numCache>
            </c:numRef>
          </c:val>
        </c:ser>
        <c:ser>
          <c:idx val="1"/>
          <c:order val="1"/>
          <c:tx>
            <c:strRef>
              <c:f>Porovnanie!$C$2</c:f>
              <c:strCache>
                <c:ptCount val="1"/>
                <c:pt idx="0">
                  <c:v>Česko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Porovnanie!$A$3:$A$5</c:f>
              <c:strCache>
                <c:ptCount val="3"/>
                <c:pt idx="0">
                  <c:v>MR sken, hlava, bez kontrastu</c:v>
                </c:pt>
                <c:pt idx="1">
                  <c:v>MR sken, oblasť chrbtice hrudnej alebo lumbálnej, bez kontrastu</c:v>
                </c:pt>
                <c:pt idx="2">
                  <c:v>MR sken, muskuloskeletálny systém, bez kontrastu</c:v>
                </c:pt>
              </c:strCache>
            </c:strRef>
          </c:cat>
          <c:val>
            <c:numRef>
              <c:f>Porovnanie!$C$3:$C$5</c:f>
              <c:numCache>
                <c:formatCode>#,##0</c:formatCode>
                <c:ptCount val="3"/>
                <c:pt idx="0">
                  <c:v>124.13357999999999</c:v>
                </c:pt>
                <c:pt idx="1">
                  <c:v>124.13357999999999</c:v>
                </c:pt>
                <c:pt idx="2">
                  <c:v>124.13357999999999</c:v>
                </c:pt>
              </c:numCache>
            </c:numRef>
          </c:val>
        </c:ser>
        <c:ser>
          <c:idx val="2"/>
          <c:order val="2"/>
          <c:tx>
            <c:strRef>
              <c:f>Porovnanie!$D$2</c:f>
              <c:strCache>
                <c:ptCount val="1"/>
                <c:pt idx="0">
                  <c:v>Poľsko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Porovnanie!$A$3:$A$5</c:f>
              <c:strCache>
                <c:ptCount val="3"/>
                <c:pt idx="0">
                  <c:v>MR sken, hlava, bez kontrastu</c:v>
                </c:pt>
                <c:pt idx="1">
                  <c:v>MR sken, oblasť chrbtice hrudnej alebo lumbálnej, bez kontrastu</c:v>
                </c:pt>
                <c:pt idx="2">
                  <c:v>MR sken, muskuloskeletálny systém, bez kontrastu</c:v>
                </c:pt>
              </c:strCache>
            </c:strRef>
          </c:cat>
          <c:val>
            <c:numRef>
              <c:f>Porovnanie!$D$3:$D$5</c:f>
              <c:numCache>
                <c:formatCode>#,##0</c:formatCode>
                <c:ptCount val="3"/>
                <c:pt idx="0">
                  <c:v>99.1845</c:v>
                </c:pt>
                <c:pt idx="1">
                  <c:v>121.2255</c:v>
                </c:pt>
                <c:pt idx="2">
                  <c:v>121.2255</c:v>
                </c:pt>
              </c:numCache>
            </c:numRef>
          </c:val>
        </c:ser>
        <c:ser>
          <c:idx val="3"/>
          <c:order val="3"/>
          <c:tx>
            <c:strRef>
              <c:f>Porovnanie!$E$2</c:f>
              <c:strCache>
                <c:ptCount val="1"/>
                <c:pt idx="0">
                  <c:v>Maďarsko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Porovnanie!$A$3:$A$5</c:f>
              <c:strCache>
                <c:ptCount val="3"/>
                <c:pt idx="0">
                  <c:v>MR sken, hlava, bez kontrastu</c:v>
                </c:pt>
                <c:pt idx="1">
                  <c:v>MR sken, oblasť chrbtice hrudnej alebo lumbálnej, bez kontrastu</c:v>
                </c:pt>
                <c:pt idx="2">
                  <c:v>MR sken, muskuloskeletálny systém, bez kontrastu</c:v>
                </c:pt>
              </c:strCache>
            </c:strRef>
          </c:cat>
          <c:val>
            <c:numRef>
              <c:f>Porovnanie!$E$3:$E$5</c:f>
              <c:numCache>
                <c:formatCode>#,##0</c:formatCode>
                <c:ptCount val="3"/>
                <c:pt idx="0">
                  <c:v>53.239086</c:v>
                </c:pt>
                <c:pt idx="1">
                  <c:v>53.239086</c:v>
                </c:pt>
                <c:pt idx="2">
                  <c:v>53.239086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222304"/>
        <c:axId val="170004352"/>
      </c:barChart>
      <c:catAx>
        <c:axId val="1702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004352"/>
        <c:crosses val="autoZero"/>
        <c:auto val="1"/>
        <c:lblAlgn val="ctr"/>
        <c:lblOffset val="100"/>
        <c:noMultiLvlLbl val="0"/>
      </c:catAx>
      <c:valAx>
        <c:axId val="17000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Ceny CT vyšetrení hlavy, brucha a hrudníka na Slovensku, v ČR, Poľsku a Maďarsku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583252657435667"/>
          <c:y val="9.4977141630995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116921488894334E-2"/>
          <c:y val="0.45030124034049096"/>
          <c:w val="0.8723887179795129"/>
          <c:h val="0.301028928622175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Porovnanie!$B$8</c:f>
              <c:strCache>
                <c:ptCount val="1"/>
                <c:pt idx="0">
                  <c:v>Slovensko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(Porovnanie!$A$9,Porovnanie!$A$11:$A$12)</c:f>
              <c:strCache>
                <c:ptCount val="3"/>
                <c:pt idx="0">
                  <c:v>CT sken, hlava, bez kontrastu</c:v>
                </c:pt>
                <c:pt idx="1">
                  <c:v>CT sken, brucho, bez kontrastu</c:v>
                </c:pt>
                <c:pt idx="2">
                  <c:v>CT sken, hrudník, bez kontrastu</c:v>
                </c:pt>
              </c:strCache>
            </c:strRef>
          </c:cat>
          <c:val>
            <c:numRef>
              <c:f>(Porovnanie!$B$9,Porovnanie!$B$11:$B$12)</c:f>
              <c:numCache>
                <c:formatCode>#,##0</c:formatCode>
                <c:ptCount val="3"/>
                <c:pt idx="0">
                  <c:v>77.55</c:v>
                </c:pt>
                <c:pt idx="1">
                  <c:v>93.06</c:v>
                </c:pt>
                <c:pt idx="2">
                  <c:v>93.06</c:v>
                </c:pt>
              </c:numCache>
            </c:numRef>
          </c:val>
        </c:ser>
        <c:ser>
          <c:idx val="1"/>
          <c:order val="1"/>
          <c:tx>
            <c:strRef>
              <c:f>Porovnanie!$C$8</c:f>
              <c:strCache>
                <c:ptCount val="1"/>
                <c:pt idx="0">
                  <c:v>Poľsko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(Porovnanie!$A$9,Porovnanie!$A$11:$A$12)</c:f>
              <c:strCache>
                <c:ptCount val="3"/>
                <c:pt idx="0">
                  <c:v>CT sken, hlava, bez kontrastu</c:v>
                </c:pt>
                <c:pt idx="1">
                  <c:v>CT sken, brucho, bez kontrastu</c:v>
                </c:pt>
                <c:pt idx="2">
                  <c:v>CT sken, hrudník, bez kontrastu</c:v>
                </c:pt>
              </c:strCache>
            </c:strRef>
          </c:cat>
          <c:val>
            <c:numRef>
              <c:f>(Porovnanie!$C$9,Porovnanie!$C$11:$C$12)</c:f>
              <c:numCache>
                <c:formatCode>#,##0</c:formatCode>
                <c:ptCount val="3"/>
                <c:pt idx="0">
                  <c:v>39.6738</c:v>
                </c:pt>
                <c:pt idx="1">
                  <c:v>66.123000000000005</c:v>
                </c:pt>
                <c:pt idx="2">
                  <c:v>66.123000000000005</c:v>
                </c:pt>
              </c:numCache>
            </c:numRef>
          </c:val>
        </c:ser>
        <c:ser>
          <c:idx val="2"/>
          <c:order val="2"/>
          <c:tx>
            <c:strRef>
              <c:f>Porovnanie!$D$8</c:f>
              <c:strCache>
                <c:ptCount val="1"/>
                <c:pt idx="0">
                  <c:v>Česko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(Porovnanie!$A$9,Porovnanie!$A$11:$A$12)</c:f>
              <c:strCache>
                <c:ptCount val="3"/>
                <c:pt idx="0">
                  <c:v>CT sken, hlava, bez kontrastu</c:v>
                </c:pt>
                <c:pt idx="1">
                  <c:v>CT sken, brucho, bez kontrastu</c:v>
                </c:pt>
                <c:pt idx="2">
                  <c:v>CT sken, hrudník, bez kontrastu</c:v>
                </c:pt>
              </c:strCache>
            </c:strRef>
          </c:cat>
          <c:val>
            <c:numRef>
              <c:f>(Porovnanie!$D$9,Porovnanie!$D$11:$D$12)</c:f>
              <c:numCache>
                <c:formatCode>#,##0</c:formatCode>
                <c:ptCount val="3"/>
                <c:pt idx="0">
                  <c:v>25.579930000000001</c:v>
                </c:pt>
                <c:pt idx="1">
                  <c:v>25.579930000000001</c:v>
                </c:pt>
                <c:pt idx="2">
                  <c:v>25.579930000000001</c:v>
                </c:pt>
              </c:numCache>
            </c:numRef>
          </c:val>
        </c:ser>
        <c:ser>
          <c:idx val="3"/>
          <c:order val="3"/>
          <c:tx>
            <c:strRef>
              <c:f>Porovnanie!$E$8</c:f>
              <c:strCache>
                <c:ptCount val="1"/>
                <c:pt idx="0">
                  <c:v>Maďarsko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(Porovnanie!$A$9,Porovnanie!$A$11:$A$12)</c:f>
              <c:strCache>
                <c:ptCount val="3"/>
                <c:pt idx="0">
                  <c:v>CT sken, hlava, bez kontrastu</c:v>
                </c:pt>
                <c:pt idx="1">
                  <c:v>CT sken, brucho, bez kontrastu</c:v>
                </c:pt>
                <c:pt idx="2">
                  <c:v>CT sken, hrudník, bez kontrastu</c:v>
                </c:pt>
              </c:strCache>
            </c:strRef>
          </c:cat>
          <c:val>
            <c:numRef>
              <c:f>(Porovnanie!$E$9,Porovnanie!$E$11:$E$12)</c:f>
              <c:numCache>
                <c:formatCode>#,##0</c:formatCode>
                <c:ptCount val="3"/>
                <c:pt idx="0">
                  <c:v>18.636614999999999</c:v>
                </c:pt>
                <c:pt idx="1">
                  <c:v>24.843928500000001</c:v>
                </c:pt>
                <c:pt idx="2">
                  <c:v>24.843928500000001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792160"/>
        <c:axId val="171453408"/>
      </c:barChart>
      <c:catAx>
        <c:axId val="17079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453408"/>
        <c:crosses val="autoZero"/>
        <c:auto val="1"/>
        <c:lblAlgn val="ctr"/>
        <c:lblOffset val="100"/>
        <c:noMultiLvlLbl val="0"/>
      </c:catAx>
      <c:valAx>
        <c:axId val="17145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7921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452437</xdr:colOff>
      <xdr:row>16</xdr:row>
      <xdr:rowOff>28575</xdr:rowOff>
    </xdr:from>
    <xdr:to>
      <xdr:col>3</xdr:col>
      <xdr:colOff>114300</xdr:colOff>
      <xdr:row>34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185737</xdr:colOff>
      <xdr:row>16</xdr:row>
      <xdr:rowOff>19049</xdr:rowOff>
    </xdr:from>
    <xdr:to>
      <xdr:col>7</xdr:col>
      <xdr:colOff>457200</xdr:colOff>
      <xdr:row>34</xdr:row>
      <xdr:rowOff>66675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transparency.sk/wp-content/uploads/2015/06/VsZP_Podiely-vysetreni.doc" TargetMode="External"/><Relationship Id="rId7" Type="http://schemas.openxmlformats.org/officeDocument/2006/relationships/hyperlink" Target="http://www.gyogyinfok.hu/magyar/szabalykonyv.html" TargetMode="External"/><Relationship Id="rId2" Type="http://schemas.openxmlformats.org/officeDocument/2006/relationships/hyperlink" Target="https://www.vszp.sk/o-nas/zverejnovanie-zmluv-pzs/" TargetMode="External"/><Relationship Id="rId1" Type="http://schemas.openxmlformats.org/officeDocument/2006/relationships/hyperlink" Target="http://www.google.sk/url?sa=t&amp;rct=j&amp;q=&amp;esrc=s&amp;source=web&amp;cd=1&amp;cad=rja&amp;uact=8&amp;ved=0CCAQFjAA&amp;url=http%3A%2F%2Fwww.zbierka.sk%2Fsk%2Fpredpisy%2F226-2005-z-z.p-8634.pdf&amp;ei=3O1mVZ-ACor2UpDHgMgN&amp;usg=AFQjCNFCxGqNt3D6OxLQfOD14CRKmi7Bkg&amp;sig2=3AmeamHhSVPYVwwCK1o0kg" TargetMode="External"/><Relationship Id="rId6" Type="http://schemas.openxmlformats.org/officeDocument/2006/relationships/hyperlink" Target="http://www.nfz.gov.pl/zarzadzenia-prezesa/zarzadzenia-prezesa-nfz/zarzadzenie-nr-792014dsoz,6342.html" TargetMode="External"/><Relationship Id="rId5" Type="http://schemas.openxmlformats.org/officeDocument/2006/relationships/hyperlink" Target="https://aplikacje.nfz.gov.pl/umowy/Search.aspx?OW=07" TargetMode="External"/><Relationship Id="rId4" Type="http://schemas.openxmlformats.org/officeDocument/2006/relationships/hyperlink" Target="http://www.vzp.cz/poskytovatele/ciselniky/zdravotni-vykony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szp.sk/o-nas/zverejnovanie-zmluv-pzs/" TargetMode="External"/><Relationship Id="rId1" Type="http://schemas.openxmlformats.org/officeDocument/2006/relationships/hyperlink" Target="http://www.google.sk/url?sa=t&amp;rct=j&amp;q=&amp;esrc=s&amp;source=web&amp;cd=1&amp;cad=rja&amp;uact=8&amp;ved=0CCAQFjAA&amp;url=http%3A%2F%2Fwww.zbierka.sk%2Fsk%2Fpredpisy%2F226-2005-z-z.p-8634.pdf&amp;ei=3O1mVZ-ACor2UpDHgMgN&amp;usg=AFQjCNFCxGqNt3D6OxLQfOD14CRKmi7Bkg&amp;sig2=3AmeamHhSVPYVwwCK1o0k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zp.cz/poskytovatele/ciselniky/zdravotni-vykony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nfz.gov.pl/zarzadzenia-prezesa/zarzadzenia-prezesa-nfz/zarzadzenie-nr-792014dsoz,6342.html" TargetMode="External"/><Relationship Id="rId1" Type="http://schemas.openxmlformats.org/officeDocument/2006/relationships/hyperlink" Target="https://aplikacje.nfz.gov.pl/umowy/Search.aspx?OW=07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yogyinfok.hu/magyar/szabalykonyv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7" workbookViewId="0">
      <selection activeCell="B50" sqref="B50"/>
    </sheetView>
  </sheetViews>
  <sheetFormatPr defaultRowHeight="15" x14ac:dyDescent="0.25"/>
  <cols>
    <col min="1" max="1" width="58.140625" customWidth="1"/>
    <col min="2" max="2" width="10.5703125" customWidth="1"/>
    <col min="6" max="6" width="42.42578125" style="30" customWidth="1"/>
  </cols>
  <sheetData>
    <row r="1" spans="1:6" x14ac:dyDescent="0.25">
      <c r="B1" s="23" t="s">
        <v>41</v>
      </c>
      <c r="F1" s="33" t="s">
        <v>57</v>
      </c>
    </row>
    <row r="2" spans="1:6" x14ac:dyDescent="0.25">
      <c r="A2" s="14" t="s">
        <v>4</v>
      </c>
      <c r="B2" s="29" t="s">
        <v>48</v>
      </c>
      <c r="C2" s="29" t="s">
        <v>49</v>
      </c>
      <c r="D2" s="29" t="s">
        <v>50</v>
      </c>
      <c r="E2" s="29" t="s">
        <v>51</v>
      </c>
      <c r="F2" s="34"/>
    </row>
    <row r="3" spans="1:6" ht="15" customHeight="1" x14ac:dyDescent="0.25">
      <c r="A3" s="1" t="s">
        <v>21</v>
      </c>
      <c r="B3" s="21">
        <f>SK!E2</f>
        <v>160.32</v>
      </c>
      <c r="C3" s="21">
        <f>CZ!F2</f>
        <v>124.13357999999999</v>
      </c>
      <c r="D3" s="21">
        <f>PL!F2</f>
        <v>99.1845</v>
      </c>
      <c r="E3" s="21">
        <f>HU!F2</f>
        <v>53.239086</v>
      </c>
      <c r="F3" s="30">
        <v>0.28000000000000003</v>
      </c>
    </row>
    <row r="4" spans="1:6" ht="15" customHeight="1" x14ac:dyDescent="0.25">
      <c r="A4" s="1" t="s">
        <v>7</v>
      </c>
      <c r="B4" s="21">
        <f>SK!E3</f>
        <v>160.32</v>
      </c>
      <c r="C4" s="21">
        <f>CZ!F3</f>
        <v>124.13357999999999</v>
      </c>
      <c r="D4" s="21">
        <f>PL!F3</f>
        <v>121.2255</v>
      </c>
      <c r="E4" s="21">
        <f>HU!F3</f>
        <v>53.239086</v>
      </c>
      <c r="F4" s="30">
        <v>0.224</v>
      </c>
    </row>
    <row r="5" spans="1:6" ht="15" customHeight="1" x14ac:dyDescent="0.25">
      <c r="A5" s="1" t="s">
        <v>1</v>
      </c>
      <c r="B5" s="21">
        <f>SK!E4</f>
        <v>106.88</v>
      </c>
      <c r="C5" s="21">
        <f>CZ!F4</f>
        <v>124.13357999999999</v>
      </c>
      <c r="D5" s="21">
        <f>PL!F4</f>
        <v>121.2255</v>
      </c>
      <c r="E5" s="21">
        <f>HU!F4</f>
        <v>53.239086</v>
      </c>
      <c r="F5" s="30">
        <v>0.216</v>
      </c>
    </row>
    <row r="6" spans="1:6" ht="15" customHeight="1" x14ac:dyDescent="0.25">
      <c r="A6" s="1"/>
      <c r="B6" s="21"/>
      <c r="C6" s="21"/>
      <c r="D6" s="21"/>
      <c r="E6" s="21"/>
    </row>
    <row r="7" spans="1:6" ht="15" customHeight="1" x14ac:dyDescent="0.25">
      <c r="B7" s="23" t="s">
        <v>41</v>
      </c>
      <c r="F7" s="31" t="s">
        <v>57</v>
      </c>
    </row>
    <row r="8" spans="1:6" ht="15" customHeight="1" x14ac:dyDescent="0.25">
      <c r="A8" s="14" t="s">
        <v>4</v>
      </c>
      <c r="B8" s="29" t="s">
        <v>48</v>
      </c>
      <c r="C8" s="29" t="s">
        <v>50</v>
      </c>
      <c r="D8" s="29" t="s">
        <v>49</v>
      </c>
      <c r="E8" s="29" t="s">
        <v>51</v>
      </c>
      <c r="F8" s="32"/>
    </row>
    <row r="9" spans="1:6" ht="15" customHeight="1" x14ac:dyDescent="0.25">
      <c r="A9" s="3" t="s">
        <v>2</v>
      </c>
      <c r="B9" s="21">
        <f>SK!E5</f>
        <v>77.55</v>
      </c>
      <c r="C9" s="21">
        <f>PL!F5</f>
        <v>39.6738</v>
      </c>
      <c r="D9" s="21">
        <f>CZ!F5</f>
        <v>25.579930000000001</v>
      </c>
      <c r="E9" s="21">
        <f>HU!F5</f>
        <v>18.636614999999999</v>
      </c>
      <c r="F9" s="34">
        <v>0.34799999999999998</v>
      </c>
    </row>
    <row r="10" spans="1:6" ht="15" customHeight="1" x14ac:dyDescent="0.25">
      <c r="A10" s="3" t="s">
        <v>3</v>
      </c>
      <c r="B10" s="21">
        <f>SK!E6</f>
        <v>79.100999999999999</v>
      </c>
      <c r="C10" s="21">
        <f>PL!F6</f>
        <v>55.102499999999999</v>
      </c>
      <c r="D10" s="21">
        <f>CZ!F6</f>
        <v>31.326855000000002</v>
      </c>
      <c r="E10" s="21">
        <f>HU!F6</f>
        <v>39.826593000000003</v>
      </c>
      <c r="F10" s="34"/>
    </row>
    <row r="11" spans="1:6" x14ac:dyDescent="0.25">
      <c r="A11" s="1" t="s">
        <v>52</v>
      </c>
      <c r="B11" s="21">
        <f>SK!E7</f>
        <v>93.06</v>
      </c>
      <c r="C11" s="21">
        <f>PL!F7</f>
        <v>66.123000000000005</v>
      </c>
      <c r="D11" s="21">
        <f>CZ!F7</f>
        <v>25.579930000000001</v>
      </c>
      <c r="E11" s="21">
        <f>HU!F7</f>
        <v>24.843928500000001</v>
      </c>
      <c r="F11" s="30">
        <v>0.13500000000000001</v>
      </c>
    </row>
    <row r="12" spans="1:6" x14ac:dyDescent="0.25">
      <c r="A12" s="1" t="s">
        <v>55</v>
      </c>
      <c r="B12" s="21">
        <f>SK!E8</f>
        <v>93.06</v>
      </c>
      <c r="C12" s="21">
        <f>PL!F8</f>
        <v>66.123000000000005</v>
      </c>
      <c r="D12" s="21">
        <f>CZ!F8</f>
        <v>25.579930000000001</v>
      </c>
      <c r="E12" s="21">
        <f>HU!F8</f>
        <v>24.843928500000001</v>
      </c>
      <c r="F12" s="30">
        <v>9.4E-2</v>
      </c>
    </row>
    <row r="37" spans="1:1" x14ac:dyDescent="0.25">
      <c r="A37" t="s">
        <v>24</v>
      </c>
    </row>
    <row r="38" spans="1:1" x14ac:dyDescent="0.25">
      <c r="A38" s="35" t="s">
        <v>61</v>
      </c>
    </row>
    <row r="39" spans="1:1" x14ac:dyDescent="0.25">
      <c r="A39" s="36" t="s">
        <v>19</v>
      </c>
    </row>
    <row r="40" spans="1:1" x14ac:dyDescent="0.25">
      <c r="A40" s="36" t="s">
        <v>20</v>
      </c>
    </row>
    <row r="41" spans="1:1" x14ac:dyDescent="0.25">
      <c r="A41" s="39" t="s">
        <v>60</v>
      </c>
    </row>
    <row r="42" spans="1:1" x14ac:dyDescent="0.25">
      <c r="A42" s="40" t="s">
        <v>62</v>
      </c>
    </row>
    <row r="43" spans="1:1" ht="30" x14ac:dyDescent="0.25">
      <c r="A43" s="41" t="s">
        <v>25</v>
      </c>
    </row>
    <row r="44" spans="1:1" x14ac:dyDescent="0.25">
      <c r="A44" s="39" t="s">
        <v>26</v>
      </c>
    </row>
    <row r="45" spans="1:1" x14ac:dyDescent="0.25">
      <c r="A45" s="40" t="s">
        <v>63</v>
      </c>
    </row>
    <row r="46" spans="1:1" x14ac:dyDescent="0.25">
      <c r="A46" s="36" t="s">
        <v>58</v>
      </c>
    </row>
    <row r="47" spans="1:1" x14ac:dyDescent="0.25">
      <c r="A47" s="39" t="s">
        <v>43</v>
      </c>
    </row>
    <row r="48" spans="1:1" x14ac:dyDescent="0.25">
      <c r="A48" s="37" t="s">
        <v>64</v>
      </c>
    </row>
    <row r="49" spans="1:1" x14ac:dyDescent="0.25">
      <c r="A49" s="38" t="s">
        <v>46</v>
      </c>
    </row>
    <row r="50" spans="1:1" x14ac:dyDescent="0.25">
      <c r="A50" s="39" t="s">
        <v>59</v>
      </c>
    </row>
  </sheetData>
  <mergeCells count="2">
    <mergeCell ref="F1:F2"/>
    <mergeCell ref="F9:F10"/>
  </mergeCells>
  <hyperlinks>
    <hyperlink ref="A39" r:id="rId1"/>
    <hyperlink ref="A40" r:id="rId2"/>
    <hyperlink ref="A41" r:id="rId3"/>
    <hyperlink ref="A44" r:id="rId4"/>
    <hyperlink ref="A47" r:id="rId5"/>
    <hyperlink ref="A46" r:id="rId6" display="Ordinance No. 79/2014 / DSOZ President of the National Health Fund"/>
    <hyperlink ref="A50" r:id="rId7"/>
  </hyperlinks>
  <pageMargins left="0.7" right="0.7" top="0.75" bottom="0.75" header="0.3" footer="0.3"/>
  <pageSetup paperSize="9" orientation="portrait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36" sqref="B36"/>
    </sheetView>
  </sheetViews>
  <sheetFormatPr defaultRowHeight="15" x14ac:dyDescent="0.25"/>
  <cols>
    <col min="1" max="1" width="10" customWidth="1"/>
    <col min="2" max="2" width="59.5703125" customWidth="1"/>
    <col min="3" max="3" width="8.28515625" customWidth="1"/>
    <col min="4" max="4" width="9.85546875" customWidth="1"/>
    <col min="5" max="5" width="10.85546875" customWidth="1"/>
  </cols>
  <sheetData>
    <row r="1" spans="1:5" ht="45" x14ac:dyDescent="0.25">
      <c r="A1" s="4" t="s">
        <v>5</v>
      </c>
      <c r="B1" s="14" t="s">
        <v>4</v>
      </c>
      <c r="C1" s="14" t="s">
        <v>0</v>
      </c>
      <c r="D1" s="14" t="s">
        <v>42</v>
      </c>
      <c r="E1" s="14" t="s">
        <v>41</v>
      </c>
    </row>
    <row r="2" spans="1:5" x14ac:dyDescent="0.25">
      <c r="A2" s="10">
        <v>5600</v>
      </c>
      <c r="B2" s="1" t="s">
        <v>8</v>
      </c>
      <c r="C2" s="6">
        <v>30000</v>
      </c>
      <c r="D2" s="3">
        <v>5.3439999999999998E-3</v>
      </c>
      <c r="E2" s="7">
        <f t="shared" ref="E2:E8" si="0">D2*C2</f>
        <v>160.32</v>
      </c>
    </row>
    <row r="3" spans="1:5" ht="17.25" customHeight="1" x14ac:dyDescent="0.25">
      <c r="A3" s="11" t="s">
        <v>17</v>
      </c>
      <c r="B3" s="1" t="s">
        <v>9</v>
      </c>
      <c r="C3" s="5">
        <v>30000</v>
      </c>
      <c r="D3" s="3">
        <v>5.3439999999999998E-3</v>
      </c>
      <c r="E3" s="7">
        <f t="shared" si="0"/>
        <v>160.32</v>
      </c>
    </row>
    <row r="4" spans="1:5" x14ac:dyDescent="0.25">
      <c r="A4" s="11" t="s">
        <v>16</v>
      </c>
      <c r="B4" s="1" t="s">
        <v>10</v>
      </c>
      <c r="C4" s="6">
        <v>20000</v>
      </c>
      <c r="D4" s="3">
        <v>5.3439999999999998E-3</v>
      </c>
      <c r="E4" s="7">
        <f t="shared" si="0"/>
        <v>106.88</v>
      </c>
    </row>
    <row r="5" spans="1:5" x14ac:dyDescent="0.25">
      <c r="A5" s="12">
        <v>5200</v>
      </c>
      <c r="B5" s="3" t="s">
        <v>11</v>
      </c>
      <c r="C5" s="6">
        <v>15000</v>
      </c>
      <c r="D5" s="8">
        <v>5.1700000000000001E-3</v>
      </c>
      <c r="E5" s="9">
        <f t="shared" si="0"/>
        <v>77.55</v>
      </c>
    </row>
    <row r="6" spans="1:5" x14ac:dyDescent="0.25">
      <c r="A6" s="13" t="s">
        <v>6</v>
      </c>
      <c r="B6" s="3" t="s">
        <v>12</v>
      </c>
      <c r="C6" s="6">
        <v>15300</v>
      </c>
      <c r="D6" s="8">
        <v>5.1700000000000001E-3</v>
      </c>
      <c r="E6" s="9">
        <f t="shared" si="0"/>
        <v>79.100999999999999</v>
      </c>
    </row>
    <row r="7" spans="1:5" x14ac:dyDescent="0.25">
      <c r="A7" s="13">
        <v>5203</v>
      </c>
      <c r="B7" s="1" t="s">
        <v>52</v>
      </c>
      <c r="C7" s="26">
        <v>18000</v>
      </c>
      <c r="D7" s="8">
        <v>5.1700000000000001E-3</v>
      </c>
      <c r="E7" s="9">
        <f t="shared" si="0"/>
        <v>93.06</v>
      </c>
    </row>
    <row r="8" spans="1:5" x14ac:dyDescent="0.25">
      <c r="A8" s="13">
        <v>5202</v>
      </c>
      <c r="B8" s="1" t="s">
        <v>55</v>
      </c>
      <c r="C8" s="26">
        <v>18000</v>
      </c>
      <c r="D8" s="8">
        <v>5.1700000000000001E-3</v>
      </c>
      <c r="E8" s="9">
        <f t="shared" si="0"/>
        <v>93.06</v>
      </c>
    </row>
    <row r="9" spans="1:5" x14ac:dyDescent="0.25">
      <c r="A9" s="10"/>
      <c r="B9" s="10"/>
      <c r="C9" s="10"/>
      <c r="D9" s="10"/>
      <c r="E9" s="10"/>
    </row>
    <row r="10" spans="1:5" x14ac:dyDescent="0.25">
      <c r="A10" s="10" t="s">
        <v>14</v>
      </c>
      <c r="B10" s="10"/>
      <c r="C10" s="10"/>
      <c r="D10" s="10"/>
      <c r="E10" s="10"/>
    </row>
    <row r="11" spans="1:5" x14ac:dyDescent="0.25">
      <c r="A11" s="10" t="s">
        <v>15</v>
      </c>
      <c r="B11" s="10"/>
      <c r="C11" s="10"/>
      <c r="D11" s="10"/>
      <c r="E11" s="10"/>
    </row>
    <row r="12" spans="1:5" x14ac:dyDescent="0.25">
      <c r="A12" s="10" t="s">
        <v>13</v>
      </c>
      <c r="B12" s="10"/>
      <c r="C12" s="10"/>
      <c r="D12" s="10"/>
      <c r="E12" s="10"/>
    </row>
    <row r="14" spans="1:5" x14ac:dyDescent="0.25">
      <c r="A14" t="s">
        <v>18</v>
      </c>
    </row>
    <row r="15" spans="1:5" x14ac:dyDescent="0.25">
      <c r="A15" s="16" t="s">
        <v>19</v>
      </c>
    </row>
    <row r="16" spans="1:5" x14ac:dyDescent="0.25">
      <c r="A16" s="16" t="s">
        <v>20</v>
      </c>
    </row>
  </sheetData>
  <hyperlinks>
    <hyperlink ref="A15" r:id="rId1"/>
    <hyperlink ref="A16" r:id="rId2"/>
  </hyperlinks>
  <pageMargins left="0.7" right="0.7" top="0.75" bottom="0.75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13" sqref="A13:A14"/>
    </sheetView>
  </sheetViews>
  <sheetFormatPr defaultRowHeight="15" x14ac:dyDescent="0.25"/>
  <cols>
    <col min="1" max="1" width="9.42578125" customWidth="1"/>
    <col min="2" max="2" width="59" customWidth="1"/>
    <col min="3" max="3" width="8.28515625" customWidth="1"/>
    <col min="4" max="4" width="7.28515625" customWidth="1"/>
    <col min="5" max="5" width="10.7109375" customWidth="1"/>
    <col min="6" max="6" width="11.42578125" customWidth="1"/>
  </cols>
  <sheetData>
    <row r="1" spans="1:6" ht="45" x14ac:dyDescent="0.25">
      <c r="A1" s="4" t="s">
        <v>5</v>
      </c>
      <c r="B1" s="14" t="s">
        <v>4</v>
      </c>
      <c r="C1" s="14" t="s">
        <v>0</v>
      </c>
      <c r="D1" s="14" t="s">
        <v>39</v>
      </c>
      <c r="E1" s="14" t="s">
        <v>40</v>
      </c>
      <c r="F1" s="14" t="s">
        <v>41</v>
      </c>
    </row>
    <row r="2" spans="1:6" s="2" customFormat="1" x14ac:dyDescent="0.25">
      <c r="A2" s="15">
        <v>89713</v>
      </c>
      <c r="B2" s="1" t="s">
        <v>22</v>
      </c>
      <c r="C2" s="6">
        <v>5076</v>
      </c>
      <c r="D2" s="3">
        <v>0.67</v>
      </c>
      <c r="E2" s="17">
        <f>C2*D2</f>
        <v>3400.92</v>
      </c>
      <c r="F2" s="18">
        <f>E2*0.0365</f>
        <v>124.13357999999999</v>
      </c>
    </row>
    <row r="3" spans="1:6" s="2" customFormat="1" ht="15" customHeight="1" x14ac:dyDescent="0.25">
      <c r="A3" s="15">
        <v>89713</v>
      </c>
      <c r="B3" s="1" t="s">
        <v>7</v>
      </c>
      <c r="C3" s="6">
        <v>5076</v>
      </c>
      <c r="D3" s="3">
        <v>0.67</v>
      </c>
      <c r="E3" s="17">
        <f>C3*D3</f>
        <v>3400.92</v>
      </c>
      <c r="F3" s="18">
        <f t="shared" ref="F3:F8" si="0">E3*0.0365</f>
        <v>124.13357999999999</v>
      </c>
    </row>
    <row r="4" spans="1:6" s="2" customFormat="1" x14ac:dyDescent="0.25">
      <c r="A4" s="15">
        <v>89713</v>
      </c>
      <c r="B4" s="1" t="s">
        <v>1</v>
      </c>
      <c r="C4" s="6">
        <v>5076</v>
      </c>
      <c r="D4" s="3">
        <v>0.67</v>
      </c>
      <c r="E4" s="17">
        <f>C4*D4</f>
        <v>3400.92</v>
      </c>
      <c r="F4" s="18">
        <f t="shared" si="0"/>
        <v>124.13357999999999</v>
      </c>
    </row>
    <row r="5" spans="1:6" s="2" customFormat="1" x14ac:dyDescent="0.25">
      <c r="A5" s="11">
        <v>89613</v>
      </c>
      <c r="B5" s="3" t="s">
        <v>2</v>
      </c>
      <c r="C5" s="6">
        <v>1046</v>
      </c>
      <c r="D5" s="3">
        <v>0.67</v>
      </c>
      <c r="E5" s="17">
        <f t="shared" ref="E5:E6" si="1">C5*D5</f>
        <v>700.82</v>
      </c>
      <c r="F5" s="18">
        <f t="shared" si="0"/>
        <v>25.579930000000001</v>
      </c>
    </row>
    <row r="6" spans="1:6" s="2" customFormat="1" x14ac:dyDescent="0.25">
      <c r="A6" s="5">
        <v>89617</v>
      </c>
      <c r="B6" s="3" t="s">
        <v>3</v>
      </c>
      <c r="C6" s="6">
        <v>1281</v>
      </c>
      <c r="D6" s="3">
        <v>0.67</v>
      </c>
      <c r="E6" s="17">
        <f t="shared" si="1"/>
        <v>858.2700000000001</v>
      </c>
      <c r="F6" s="18">
        <f t="shared" si="0"/>
        <v>31.326855000000002</v>
      </c>
    </row>
    <row r="7" spans="1:6" x14ac:dyDescent="0.25">
      <c r="A7" s="11">
        <v>89613</v>
      </c>
      <c r="B7" s="1" t="s">
        <v>52</v>
      </c>
      <c r="C7" s="6">
        <v>1046</v>
      </c>
      <c r="D7" s="3">
        <v>0.67</v>
      </c>
      <c r="E7" s="17">
        <f t="shared" ref="E7" si="2">C7*D7</f>
        <v>700.82</v>
      </c>
      <c r="F7" s="18">
        <f t="shared" si="0"/>
        <v>25.579930000000001</v>
      </c>
    </row>
    <row r="8" spans="1:6" x14ac:dyDescent="0.25">
      <c r="A8" s="11">
        <v>89613</v>
      </c>
      <c r="B8" s="1" t="s">
        <v>55</v>
      </c>
      <c r="C8" s="6">
        <v>1046</v>
      </c>
      <c r="D8" s="3">
        <v>0.67</v>
      </c>
      <c r="E8" s="17">
        <f t="shared" ref="E8" si="3">C8*D8</f>
        <v>700.82</v>
      </c>
      <c r="F8" s="18">
        <f t="shared" si="0"/>
        <v>25.579930000000001</v>
      </c>
    </row>
    <row r="9" spans="1:6" x14ac:dyDescent="0.25">
      <c r="A9" s="10"/>
      <c r="B9" s="1"/>
      <c r="C9" s="10"/>
      <c r="D9" s="10"/>
      <c r="E9" s="10"/>
    </row>
    <row r="10" spans="1:6" x14ac:dyDescent="0.25">
      <c r="A10" s="10" t="s">
        <v>23</v>
      </c>
      <c r="B10" s="10"/>
      <c r="C10" s="10"/>
      <c r="D10" s="10"/>
      <c r="E10" s="10"/>
    </row>
    <row r="11" spans="1:6" x14ac:dyDescent="0.25">
      <c r="A11" s="10"/>
      <c r="B11" s="10"/>
      <c r="C11" s="10"/>
      <c r="D11" s="10"/>
      <c r="E11" s="10"/>
    </row>
    <row r="12" spans="1:6" x14ac:dyDescent="0.25">
      <c r="A12" t="s">
        <v>24</v>
      </c>
    </row>
    <row r="13" spans="1:6" x14ac:dyDescent="0.25">
      <c r="A13" t="s">
        <v>25</v>
      </c>
    </row>
    <row r="14" spans="1:6" x14ac:dyDescent="0.25">
      <c r="A14" s="16" t="s">
        <v>26</v>
      </c>
    </row>
    <row r="15" spans="1:6" x14ac:dyDescent="0.25">
      <c r="B15" s="1"/>
    </row>
    <row r="16" spans="1:6" x14ac:dyDescent="0.25">
      <c r="B16" s="1"/>
    </row>
    <row r="17" spans="2:2" x14ac:dyDescent="0.25">
      <c r="B17" s="1"/>
    </row>
    <row r="18" spans="2:2" x14ac:dyDescent="0.25">
      <c r="B18" s="3"/>
    </row>
    <row r="19" spans="2:2" x14ac:dyDescent="0.25">
      <c r="B19" s="3"/>
    </row>
    <row r="20" spans="2:2" x14ac:dyDescent="0.25">
      <c r="B20" s="5"/>
    </row>
  </sheetData>
  <hyperlinks>
    <hyperlink ref="A1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14" sqref="A14:A15"/>
    </sheetView>
  </sheetViews>
  <sheetFormatPr defaultRowHeight="15" x14ac:dyDescent="0.25"/>
  <cols>
    <col min="1" max="1" width="16.85546875" customWidth="1"/>
    <col min="2" max="2" width="61.28515625" customWidth="1"/>
    <col min="4" max="4" width="10.28515625" customWidth="1"/>
    <col min="5" max="5" width="11" customWidth="1"/>
    <col min="6" max="6" width="10.85546875" customWidth="1"/>
  </cols>
  <sheetData>
    <row r="1" spans="1:6" ht="45" x14ac:dyDescent="0.25">
      <c r="A1" s="4" t="s">
        <v>5</v>
      </c>
      <c r="B1" s="14" t="s">
        <v>4</v>
      </c>
      <c r="C1" s="14" t="s">
        <v>0</v>
      </c>
      <c r="D1" s="14" t="s">
        <v>36</v>
      </c>
      <c r="E1" s="20" t="s">
        <v>37</v>
      </c>
      <c r="F1" s="14" t="s">
        <v>38</v>
      </c>
    </row>
    <row r="2" spans="1:6" x14ac:dyDescent="0.25">
      <c r="A2" s="11" t="s">
        <v>29</v>
      </c>
      <c r="B2" s="1" t="s">
        <v>21</v>
      </c>
      <c r="C2" s="6">
        <v>45</v>
      </c>
      <c r="D2" s="3">
        <v>9</v>
      </c>
      <c r="E2" s="17">
        <f>C2*D2</f>
        <v>405</v>
      </c>
      <c r="F2" s="22">
        <f>E2* 0.2449</f>
        <v>99.1845</v>
      </c>
    </row>
    <row r="3" spans="1:6" ht="15.75" customHeight="1" x14ac:dyDescent="0.25">
      <c r="A3" s="11" t="s">
        <v>30</v>
      </c>
      <c r="B3" s="1" t="s">
        <v>33</v>
      </c>
      <c r="C3" s="6">
        <v>55</v>
      </c>
      <c r="D3" s="3">
        <v>9</v>
      </c>
      <c r="E3" s="17">
        <f t="shared" ref="E3:E6" si="0">C3*D3</f>
        <v>495</v>
      </c>
      <c r="F3" s="22">
        <f t="shared" ref="F3:F8" si="1">E3* 0.2449</f>
        <v>121.2255</v>
      </c>
    </row>
    <row r="4" spans="1:6" x14ac:dyDescent="0.25">
      <c r="A4" s="11" t="s">
        <v>30</v>
      </c>
      <c r="B4" s="1" t="s">
        <v>32</v>
      </c>
      <c r="C4" s="6">
        <v>55</v>
      </c>
      <c r="D4" s="3">
        <v>9</v>
      </c>
      <c r="E4" s="17">
        <f t="shared" si="0"/>
        <v>495</v>
      </c>
      <c r="F4" s="22">
        <f t="shared" si="1"/>
        <v>121.2255</v>
      </c>
    </row>
    <row r="5" spans="1:6" x14ac:dyDescent="0.25">
      <c r="A5" s="11" t="s">
        <v>27</v>
      </c>
      <c r="B5" s="3" t="s">
        <v>2</v>
      </c>
      <c r="C5" s="6">
        <v>18</v>
      </c>
      <c r="D5" s="3">
        <v>9</v>
      </c>
      <c r="E5" s="17">
        <f t="shared" si="0"/>
        <v>162</v>
      </c>
      <c r="F5" s="22">
        <f t="shared" si="1"/>
        <v>39.6738</v>
      </c>
    </row>
    <row r="6" spans="1:6" x14ac:dyDescent="0.25">
      <c r="A6" s="11" t="s">
        <v>28</v>
      </c>
      <c r="B6" s="3" t="s">
        <v>3</v>
      </c>
      <c r="C6" s="6">
        <v>25</v>
      </c>
      <c r="D6" s="3">
        <v>9</v>
      </c>
      <c r="E6" s="17">
        <f t="shared" si="0"/>
        <v>225</v>
      </c>
      <c r="F6" s="22">
        <f t="shared" si="1"/>
        <v>55.102499999999999</v>
      </c>
    </row>
    <row r="7" spans="1:6" x14ac:dyDescent="0.25">
      <c r="A7" s="11" t="s">
        <v>54</v>
      </c>
      <c r="B7" s="1" t="s">
        <v>53</v>
      </c>
      <c r="C7" s="6">
        <v>30</v>
      </c>
      <c r="D7" s="3">
        <v>9</v>
      </c>
      <c r="E7" s="17">
        <f t="shared" ref="E7" si="2">C7*D7</f>
        <v>270</v>
      </c>
      <c r="F7" s="22">
        <f t="shared" si="1"/>
        <v>66.123000000000005</v>
      </c>
    </row>
    <row r="8" spans="1:6" x14ac:dyDescent="0.25">
      <c r="A8" s="11" t="s">
        <v>54</v>
      </c>
      <c r="B8" s="1" t="s">
        <v>56</v>
      </c>
      <c r="C8" s="6">
        <v>30</v>
      </c>
      <c r="D8" s="3">
        <v>9</v>
      </c>
      <c r="E8" s="17">
        <f t="shared" ref="E8" si="3">C8*D8</f>
        <v>270</v>
      </c>
      <c r="F8" s="22">
        <f t="shared" si="1"/>
        <v>66.123000000000005</v>
      </c>
    </row>
    <row r="10" spans="1:6" x14ac:dyDescent="0.25">
      <c r="A10" t="s">
        <v>35</v>
      </c>
    </row>
    <row r="11" spans="1:6" x14ac:dyDescent="0.25">
      <c r="A11" s="19" t="s">
        <v>34</v>
      </c>
    </row>
    <row r="13" spans="1:6" x14ac:dyDescent="0.25">
      <c r="A13" t="s">
        <v>24</v>
      </c>
    </row>
    <row r="14" spans="1:6" x14ac:dyDescent="0.25">
      <c r="A14" s="16" t="s">
        <v>58</v>
      </c>
    </row>
    <row r="15" spans="1:6" x14ac:dyDescent="0.25">
      <c r="A15" s="16" t="s">
        <v>43</v>
      </c>
    </row>
  </sheetData>
  <hyperlinks>
    <hyperlink ref="A15" r:id="rId1"/>
    <hyperlink ref="A14" r:id="rId2" display="Ordinance No. 79/2014 / DSOZ President of the National Health Fund"/>
  </hyperlinks>
  <pageMargins left="0.7" right="0.7" top="0.75" bottom="0.75" header="0.3" footer="0.3"/>
  <pageSetup paperSize="9" orientation="portrait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13" sqref="A13:A14"/>
    </sheetView>
  </sheetViews>
  <sheetFormatPr defaultRowHeight="15" x14ac:dyDescent="0.25"/>
  <cols>
    <col min="2" max="2" width="61.5703125" customWidth="1"/>
    <col min="5" max="6" width="10.140625" customWidth="1"/>
  </cols>
  <sheetData>
    <row r="1" spans="1:6" ht="47.25" customHeight="1" x14ac:dyDescent="0.25">
      <c r="A1" s="4" t="s">
        <v>5</v>
      </c>
      <c r="B1" s="14" t="s">
        <v>4</v>
      </c>
      <c r="C1" s="14" t="s">
        <v>0</v>
      </c>
      <c r="D1" s="14" t="s">
        <v>44</v>
      </c>
      <c r="E1" s="14" t="s">
        <v>45</v>
      </c>
      <c r="F1" s="14" t="s">
        <v>41</v>
      </c>
    </row>
    <row r="2" spans="1:6" x14ac:dyDescent="0.25">
      <c r="A2" s="25">
        <v>34914</v>
      </c>
      <c r="B2" s="1" t="s">
        <v>21</v>
      </c>
      <c r="C2" s="26">
        <v>10884</v>
      </c>
      <c r="D2" s="3">
        <v>1.5</v>
      </c>
      <c r="E2" s="28">
        <f>C2*D2</f>
        <v>16326</v>
      </c>
      <c r="F2" s="7">
        <f>E2*0.003261</f>
        <v>53.239086</v>
      </c>
    </row>
    <row r="3" spans="1:6" x14ac:dyDescent="0.25">
      <c r="A3" s="25">
        <v>34924</v>
      </c>
      <c r="B3" s="1" t="s">
        <v>7</v>
      </c>
      <c r="C3" s="26">
        <v>10884</v>
      </c>
      <c r="D3" s="3">
        <v>1.5</v>
      </c>
      <c r="E3" s="28">
        <f t="shared" ref="E3:E7" si="0">C3*D3</f>
        <v>16326</v>
      </c>
      <c r="F3" s="7">
        <f t="shared" ref="F3:F8" si="1">E3*0.003261</f>
        <v>53.239086</v>
      </c>
    </row>
    <row r="4" spans="1:6" x14ac:dyDescent="0.25">
      <c r="A4" s="25">
        <v>34942</v>
      </c>
      <c r="B4" s="1" t="s">
        <v>31</v>
      </c>
      <c r="C4" s="26">
        <v>10884</v>
      </c>
      <c r="D4" s="3">
        <v>1.5</v>
      </c>
      <c r="E4" s="28">
        <f t="shared" si="0"/>
        <v>16326</v>
      </c>
      <c r="F4" s="7">
        <f t="shared" si="1"/>
        <v>53.239086</v>
      </c>
    </row>
    <row r="5" spans="1:6" x14ac:dyDescent="0.25">
      <c r="A5" s="25">
        <v>34410</v>
      </c>
      <c r="B5" s="3" t="s">
        <v>2</v>
      </c>
      <c r="C5" s="26">
        <v>3810</v>
      </c>
      <c r="D5" s="3">
        <v>1.5</v>
      </c>
      <c r="E5" s="28">
        <f t="shared" si="0"/>
        <v>5715</v>
      </c>
      <c r="F5" s="7">
        <f t="shared" si="1"/>
        <v>18.636614999999999</v>
      </c>
    </row>
    <row r="6" spans="1:6" x14ac:dyDescent="0.25">
      <c r="A6" s="25">
        <v>34411</v>
      </c>
      <c r="B6" s="3" t="s">
        <v>3</v>
      </c>
      <c r="C6" s="26">
        <v>8142</v>
      </c>
      <c r="D6" s="3">
        <v>1.5</v>
      </c>
      <c r="E6" s="28">
        <f t="shared" si="0"/>
        <v>12213</v>
      </c>
      <c r="F6" s="7">
        <f t="shared" si="1"/>
        <v>39.826593000000003</v>
      </c>
    </row>
    <row r="7" spans="1:6" x14ac:dyDescent="0.25">
      <c r="A7" s="25">
        <v>34450</v>
      </c>
      <c r="B7" s="1" t="s">
        <v>52</v>
      </c>
      <c r="C7" s="27">
        <v>5079</v>
      </c>
      <c r="D7" s="3">
        <v>1.5</v>
      </c>
      <c r="E7" s="28">
        <f t="shared" si="0"/>
        <v>7618.5</v>
      </c>
      <c r="F7" s="7">
        <f t="shared" si="1"/>
        <v>24.843928500000001</v>
      </c>
    </row>
    <row r="8" spans="1:6" x14ac:dyDescent="0.25">
      <c r="A8" s="25">
        <v>34440</v>
      </c>
      <c r="B8" s="1" t="s">
        <v>55</v>
      </c>
      <c r="C8" s="27">
        <v>5079</v>
      </c>
      <c r="D8" s="3">
        <v>1.5</v>
      </c>
      <c r="E8" s="28">
        <f t="shared" ref="E8" si="2">C8*D8</f>
        <v>7618.5</v>
      </c>
      <c r="F8" s="7">
        <f t="shared" si="1"/>
        <v>24.843928500000001</v>
      </c>
    </row>
    <row r="9" spans="1:6" x14ac:dyDescent="0.25">
      <c r="A9" s="24"/>
    </row>
    <row r="10" spans="1:6" x14ac:dyDescent="0.25">
      <c r="A10" t="s">
        <v>47</v>
      </c>
    </row>
    <row r="12" spans="1:6" x14ac:dyDescent="0.25">
      <c r="A12" t="s">
        <v>24</v>
      </c>
    </row>
    <row r="13" spans="1:6" x14ac:dyDescent="0.25">
      <c r="A13" t="s">
        <v>46</v>
      </c>
    </row>
    <row r="14" spans="1:6" x14ac:dyDescent="0.25">
      <c r="A14" s="16" t="s">
        <v>59</v>
      </c>
    </row>
  </sheetData>
  <hyperlinks>
    <hyperlink ref="A1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Porovnanie</vt:lpstr>
      <vt:lpstr>SK</vt:lpstr>
      <vt:lpstr>CZ</vt:lpstr>
      <vt:lpstr>PL</vt:lpstr>
      <vt:lpstr>HU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Dančíková TIS</dc:creator>
  <cp:lastModifiedBy>Zuzana Dančíková TIS</cp:lastModifiedBy>
  <dcterms:created xsi:type="dcterms:W3CDTF">2015-05-28T10:08:18Z</dcterms:created>
  <dcterms:modified xsi:type="dcterms:W3CDTF">2015-06-02T11:02:17Z</dcterms:modified>
</cp:coreProperties>
</file>